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5210" windowHeight="4230" tabRatio="654" activeTab="1"/>
  </bookViews>
  <sheets>
    <sheet name="各艇ﾃﾞｰﾀ" sheetId="1" r:id="rId1"/>
    <sheet name="小網代カップ" sheetId="2" r:id="rId2"/>
  </sheets>
  <definedNames>
    <definedName name="AccessDatabase" hidden="1">"A:\フリートレース.mdb"</definedName>
    <definedName name="Button_1">"フリートレース_月別フォーマット_List"</definedName>
    <definedName name="Button_2">"フリートレース_月別フォーマット_List"</definedName>
    <definedName name="Button_3">"フリートレース_月別フォーマット_List"</definedName>
    <definedName name="Button_4">"フリートレース_月別フォーマット_List"</definedName>
    <definedName name="Button_7">"フリートレース_各艇データ__2__List"</definedName>
    <definedName name="Button_8">"フリートレース_各艇データ__2__List"</definedName>
    <definedName name="フリートレース_各艇データ__2__List">'各艇ﾃﾞｰﾀ'!$A$3:$G$39</definedName>
    <definedName name="フリートレース_月別フォーマット_List" localSheetId="1">'小網代カップ'!$A$7:$N$18</definedName>
    <definedName name="フリートレース_月別フォーマット_List">#REF!</definedName>
  </definedNames>
  <calcPr fullCalcOnLoad="1"/>
</workbook>
</file>

<file path=xl/sharedStrings.xml><?xml version="1.0" encoding="utf-8"?>
<sst xmlns="http://schemas.openxmlformats.org/spreadsheetml/2006/main" count="39" uniqueCount="38">
  <si>
    <t>R（m）</t>
  </si>
  <si>
    <t>TA Ⅰ</t>
  </si>
  <si>
    <t>TA　Ⅱ</t>
  </si>
  <si>
    <t>TA　Ⅲ</t>
  </si>
  <si>
    <t xml:space="preserve"> 海 里</t>
  </si>
  <si>
    <t>順位</t>
  </si>
  <si>
    <t>SAIL</t>
  </si>
  <si>
    <t>艇　　名</t>
  </si>
  <si>
    <t>R</t>
  </si>
  <si>
    <t>着順</t>
  </si>
  <si>
    <t>着時間</t>
  </si>
  <si>
    <t>ET</t>
  </si>
  <si>
    <t>TA</t>
  </si>
  <si>
    <t>PN</t>
  </si>
  <si>
    <t>ＣＴ</t>
  </si>
  <si>
    <t>トップ差</t>
  </si>
  <si>
    <t>速度</t>
  </si>
  <si>
    <t>NO.</t>
  </si>
  <si>
    <t xml:space="preserve">m </t>
  </si>
  <si>
    <t>H：M：S</t>
  </si>
  <si>
    <t xml:space="preserve">S </t>
  </si>
  <si>
    <t xml:space="preserve">% </t>
  </si>
  <si>
    <t xml:space="preserve">S/浬 </t>
  </si>
  <si>
    <t xml:space="preserve">Kt </t>
  </si>
  <si>
    <t>各艇データ</t>
  </si>
  <si>
    <t>SAIL No.</t>
  </si>
  <si>
    <t>艇　名</t>
  </si>
  <si>
    <t>第４８回小網代カップレース　KFRクラス</t>
  </si>
  <si>
    <t>Blue Ribbon  (Seam31)</t>
  </si>
  <si>
    <t>Thetis 4  (First40.7)</t>
  </si>
  <si>
    <t>NEPTUNEⅩⅡ (X-34)</t>
  </si>
  <si>
    <t>UFO  (DAD-35)</t>
  </si>
  <si>
    <t>CT=ET-TA×D
CT:修正時間(S)
ET:所要時間(S)
TA:ｱﾛｰﾜﾝｽ(S/NW)
D :ﾚｰｽ距離(NM)</t>
  </si>
  <si>
    <t>2010年11月6日～7日</t>
  </si>
  <si>
    <t xml:space="preserve">風速：　0～13kt
風向：　N→NE→N→NW→N
天気：　晴
</t>
  </si>
  <si>
    <t>Ⅰ</t>
  </si>
  <si>
    <t>参加艇数４艇</t>
  </si>
  <si>
    <t>スタート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</si>
</sst>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△&quot;\ #,##0;&quot;▲&quot;\ #,##0"/>
    <numFmt numFmtId="178" formatCode="[&lt;=999]000;000\-00"/>
    <numFmt numFmtId="179" formatCode="0_);[Red]\(0\)"/>
    <numFmt numFmtId="180" formatCode="0_ "/>
    <numFmt numFmtId="181" formatCode="0.0_ "/>
    <numFmt numFmtId="182" formatCode="m/d"/>
    <numFmt numFmtId="183" formatCode="##.##"/>
    <numFmt numFmtId="184" formatCode="##"/>
    <numFmt numFmtId="185" formatCode="0.0_);[Red]\(0.0\)"/>
    <numFmt numFmtId="186" formatCode="0.0"/>
    <numFmt numFmtId="187" formatCode="[&lt;=999]000;[&lt;=99999]000\-00;000\-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F400]h:mm:ss\ AM/PM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3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2"/>
      <color indexed="8"/>
      <name val="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8"/>
      <color indexed="12"/>
      <name val="ＭＳ 明朝"/>
      <family val="1"/>
    </font>
    <font>
      <b/>
      <sz val="12"/>
      <color indexed="12"/>
      <name val="ＭＳ 明朝"/>
      <family val="1"/>
    </font>
    <font>
      <b/>
      <sz val="12"/>
      <color indexed="9"/>
      <name val="ＭＳ 明朝"/>
      <family val="1"/>
    </font>
    <font>
      <b/>
      <sz val="11"/>
      <color indexed="9"/>
      <name val="ＭＳ 明朝"/>
      <family val="1"/>
    </font>
    <font>
      <b/>
      <sz val="13"/>
      <color indexed="12"/>
      <name val="ＭＳ 明朝"/>
      <family val="1"/>
    </font>
    <font>
      <b/>
      <sz val="13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0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180" fontId="4" fillId="0" borderId="1" xfId="0" applyNumberFormat="1" applyFont="1" applyBorder="1" applyAlignment="1">
      <alignment horizontal="center"/>
    </xf>
    <xf numFmtId="176" fontId="0" fillId="0" borderId="2" xfId="0" applyNumberFormat="1" applyFill="1" applyBorder="1" applyAlignment="1" applyProtection="1" quotePrefix="1">
      <alignment/>
      <protection/>
    </xf>
    <xf numFmtId="0" fontId="12" fillId="0" borderId="3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76" fontId="0" fillId="0" borderId="2" xfId="0" applyNumberFormat="1" applyFill="1" applyBorder="1" applyAlignment="1" applyProtection="1">
      <alignment/>
      <protection/>
    </xf>
    <xf numFmtId="0" fontId="0" fillId="0" borderId="3" xfId="0" applyFill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2" fillId="0" borderId="5" xfId="0" applyFont="1" applyFill="1" applyBorder="1" applyAlignment="1" applyProtection="1">
      <alignment/>
      <protection/>
    </xf>
    <xf numFmtId="176" fontId="0" fillId="0" borderId="2" xfId="0" applyNumberFormat="1" applyFont="1" applyFill="1" applyBorder="1" applyAlignment="1" applyProtection="1" quotePrefix="1">
      <alignment/>
      <protection/>
    </xf>
    <xf numFmtId="0" fontId="0" fillId="0" borderId="6" xfId="0" applyFill="1" applyBorder="1" applyAlignment="1" applyProtection="1">
      <alignment/>
      <protection/>
    </xf>
    <xf numFmtId="38" fontId="0" fillId="0" borderId="7" xfId="17" applyFill="1" applyBorder="1" applyAlignment="1">
      <alignment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10" xfId="17" applyFill="1" applyBorder="1" applyAlignment="1">
      <alignment/>
    </xf>
    <xf numFmtId="38" fontId="0" fillId="0" borderId="11" xfId="17" applyFill="1" applyBorder="1" applyAlignment="1">
      <alignment/>
    </xf>
    <xf numFmtId="38" fontId="0" fillId="0" borderId="12" xfId="17" applyFill="1" applyBorder="1" applyAlignment="1">
      <alignment/>
    </xf>
    <xf numFmtId="38" fontId="0" fillId="0" borderId="13" xfId="17" applyFill="1" applyBorder="1" applyAlignment="1">
      <alignment/>
    </xf>
    <xf numFmtId="38" fontId="0" fillId="0" borderId="14" xfId="17" applyFill="1" applyBorder="1" applyAlignment="1">
      <alignment/>
    </xf>
    <xf numFmtId="38" fontId="0" fillId="0" borderId="15" xfId="17" applyFill="1" applyBorder="1" applyAlignment="1">
      <alignment/>
    </xf>
    <xf numFmtId="38" fontId="0" fillId="0" borderId="16" xfId="17" applyFill="1" applyBorder="1" applyAlignment="1">
      <alignment/>
    </xf>
    <xf numFmtId="38" fontId="0" fillId="0" borderId="17" xfId="17" applyFill="1" applyBorder="1" applyAlignment="1">
      <alignment/>
    </xf>
    <xf numFmtId="14" fontId="11" fillId="0" borderId="0" xfId="0" applyNumberFormat="1" applyFont="1" applyAlignment="1">
      <alignment horizontal="right"/>
    </xf>
    <xf numFmtId="180" fontId="0" fillId="0" borderId="3" xfId="0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Fill="1" applyAlignment="1" applyProtection="1">
      <alignment/>
      <protection/>
    </xf>
    <xf numFmtId="0" fontId="3" fillId="0" borderId="3" xfId="0" applyFont="1" applyBorder="1" applyAlignment="1">
      <alignment/>
    </xf>
    <xf numFmtId="0" fontId="0" fillId="0" borderId="0" xfId="0" applyFill="1" applyAlignment="1" applyProtection="1">
      <alignment/>
      <protection/>
    </xf>
    <xf numFmtId="0" fontId="3" fillId="0" borderId="4" xfId="0" applyFont="1" applyBorder="1" applyAlignment="1">
      <alignment/>
    </xf>
    <xf numFmtId="176" fontId="0" fillId="0" borderId="0" xfId="0" applyNumberFormat="1" applyFill="1" applyAlignment="1" applyProtection="1" quotePrefix="1">
      <alignment/>
      <protection/>
    </xf>
    <xf numFmtId="0" fontId="3" fillId="0" borderId="2" xfId="0" applyFont="1" applyBorder="1" applyAlignment="1">
      <alignment/>
    </xf>
    <xf numFmtId="21" fontId="13" fillId="0" borderId="18" xfId="0" applyNumberFormat="1" applyFont="1" applyFill="1" applyBorder="1" applyAlignment="1">
      <alignment horizontal="center"/>
    </xf>
    <xf numFmtId="21" fontId="13" fillId="0" borderId="19" xfId="0" applyNumberFormat="1" applyFont="1" applyFill="1" applyBorder="1" applyAlignment="1">
      <alignment horizontal="center"/>
    </xf>
    <xf numFmtId="21" fontId="13" fillId="0" borderId="20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/>
    </xf>
    <xf numFmtId="180" fontId="13" fillId="2" borderId="18" xfId="0" applyNumberFormat="1" applyFont="1" applyFill="1" applyBorder="1" applyAlignment="1">
      <alignment horizontal="center"/>
    </xf>
    <xf numFmtId="180" fontId="13" fillId="2" borderId="19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/>
    </xf>
    <xf numFmtId="0" fontId="13" fillId="0" borderId="22" xfId="0" applyFont="1" applyFill="1" applyBorder="1" applyAlignment="1">
      <alignment horizontal="left" indent="1"/>
    </xf>
    <xf numFmtId="176" fontId="13" fillId="0" borderId="22" xfId="0" applyNumberFormat="1" applyFont="1" applyFill="1" applyBorder="1" applyAlignment="1">
      <alignment/>
    </xf>
    <xf numFmtId="180" fontId="13" fillId="0" borderId="22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181" fontId="13" fillId="0" borderId="22" xfId="0" applyNumberFormat="1" applyFont="1" applyFill="1" applyBorder="1" applyAlignment="1">
      <alignment/>
    </xf>
    <xf numFmtId="180" fontId="13" fillId="0" borderId="18" xfId="0" applyNumberFormat="1" applyFont="1" applyFill="1" applyBorder="1" applyAlignment="1">
      <alignment/>
    </xf>
    <xf numFmtId="0" fontId="13" fillId="0" borderId="18" xfId="0" applyFont="1" applyFill="1" applyBorder="1" applyAlignment="1">
      <alignment horizontal="left" indent="1"/>
    </xf>
    <xf numFmtId="176" fontId="13" fillId="0" borderId="18" xfId="0" applyNumberFormat="1" applyFont="1" applyFill="1" applyBorder="1" applyAlignment="1">
      <alignment/>
    </xf>
    <xf numFmtId="180" fontId="13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81" fontId="13" fillId="0" borderId="18" xfId="0" applyNumberFormat="1" applyFont="1" applyFill="1" applyBorder="1" applyAlignment="1">
      <alignment/>
    </xf>
    <xf numFmtId="180" fontId="13" fillId="0" borderId="19" xfId="0" applyNumberFormat="1" applyFont="1" applyFill="1" applyBorder="1" applyAlignment="1">
      <alignment/>
    </xf>
    <xf numFmtId="0" fontId="13" fillId="0" borderId="19" xfId="0" applyFont="1" applyFill="1" applyBorder="1" applyAlignment="1">
      <alignment horizontal="left" indent="1"/>
    </xf>
    <xf numFmtId="176" fontId="13" fillId="0" borderId="19" xfId="0" applyNumberFormat="1" applyFont="1" applyFill="1" applyBorder="1" applyAlignment="1">
      <alignment/>
    </xf>
    <xf numFmtId="180" fontId="13" fillId="0" borderId="19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81" fontId="13" fillId="0" borderId="19" xfId="0" applyNumberFormat="1" applyFont="1" applyFill="1" applyBorder="1" applyAlignment="1">
      <alignment/>
    </xf>
    <xf numFmtId="176" fontId="13" fillId="0" borderId="20" xfId="0" applyNumberFormat="1" applyFont="1" applyFill="1" applyBorder="1" applyAlignment="1">
      <alignment/>
    </xf>
    <xf numFmtId="180" fontId="13" fillId="0" borderId="20" xfId="0" applyNumberFormat="1" applyFont="1" applyFill="1" applyBorder="1" applyAlignment="1">
      <alignment horizontal="center"/>
    </xf>
    <xf numFmtId="180" fontId="13" fillId="0" borderId="20" xfId="0" applyNumberFormat="1" applyFont="1" applyFill="1" applyBorder="1" applyAlignment="1">
      <alignment/>
    </xf>
    <xf numFmtId="181" fontId="13" fillId="0" borderId="20" xfId="0" applyNumberFormat="1" applyFont="1" applyFill="1" applyBorder="1" applyAlignment="1">
      <alignment/>
    </xf>
    <xf numFmtId="180" fontId="16" fillId="2" borderId="22" xfId="0" applyNumberFormat="1" applyFont="1" applyFill="1" applyBorder="1" applyAlignment="1">
      <alignment horizontal="center"/>
    </xf>
    <xf numFmtId="180" fontId="16" fillId="2" borderId="18" xfId="0" applyNumberFormat="1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18" fillId="3" borderId="24" xfId="0" applyFont="1" applyFill="1" applyBorder="1" applyAlignment="1">
      <alignment/>
    </xf>
    <xf numFmtId="0" fontId="18" fillId="3" borderId="24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right"/>
    </xf>
    <xf numFmtId="0" fontId="5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55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3" fillId="2" borderId="25" xfId="0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top" wrapText="1"/>
    </xf>
    <xf numFmtId="0" fontId="13" fillId="2" borderId="28" xfId="0" applyFont="1" applyFill="1" applyBorder="1" applyAlignment="1">
      <alignment horizontal="center" vertical="top" wrapText="1"/>
    </xf>
    <xf numFmtId="0" fontId="13" fillId="2" borderId="27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top" wrapText="1"/>
    </xf>
    <xf numFmtId="0" fontId="13" fillId="2" borderId="29" xfId="0" applyFont="1" applyFill="1" applyBorder="1" applyAlignment="1">
      <alignment horizontal="center" vertical="top" wrapText="1"/>
    </xf>
    <xf numFmtId="0" fontId="13" fillId="2" borderId="30" xfId="0" applyFont="1" applyFill="1" applyBorder="1" applyAlignment="1">
      <alignment horizontal="center" vertical="top" wrapText="1"/>
    </xf>
    <xf numFmtId="0" fontId="13" fillId="2" borderId="31" xfId="0" applyFont="1" applyFill="1" applyBorder="1" applyAlignment="1">
      <alignment horizontal="center" vertical="top" wrapText="1"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8" fillId="2" borderId="23" xfId="0" applyFont="1" applyFill="1" applyBorder="1" applyAlignment="1">
      <alignment horizontal="left" vertical="top" wrapText="1"/>
    </xf>
    <xf numFmtId="0" fontId="13" fillId="2" borderId="23" xfId="0" applyFont="1" applyFill="1" applyBorder="1" applyAlignment="1">
      <alignment horizontal="left" vertical="top" wrapText="1"/>
    </xf>
    <xf numFmtId="0" fontId="13" fillId="2" borderId="36" xfId="0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left" vertical="top" wrapText="1"/>
    </xf>
    <xf numFmtId="0" fontId="14" fillId="2" borderId="23" xfId="0" applyFont="1" applyFill="1" applyBorder="1" applyAlignment="1">
      <alignment horizontal="left" vertical="top" wrapText="1"/>
    </xf>
    <xf numFmtId="0" fontId="14" fillId="2" borderId="36" xfId="0" applyFont="1" applyFill="1" applyBorder="1" applyAlignment="1">
      <alignment horizontal="left" vertical="top" wrapText="1"/>
    </xf>
    <xf numFmtId="0" fontId="14" fillId="2" borderId="24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center"/>
    </xf>
    <xf numFmtId="0" fontId="17" fillId="3" borderId="30" xfId="0" applyFont="1" applyFill="1" applyBorder="1" applyAlignment="1">
      <alignment horizontal="center"/>
    </xf>
    <xf numFmtId="0" fontId="17" fillId="3" borderId="31" xfId="0" applyFont="1" applyFill="1" applyBorder="1" applyAlignment="1">
      <alignment horizontal="center"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192" fontId="13" fillId="0" borderId="22" xfId="0" applyNumberFormat="1" applyFont="1" applyFill="1" applyBorder="1" applyAlignment="1">
      <alignment horizontal="center"/>
    </xf>
    <xf numFmtId="192" fontId="13" fillId="0" borderId="18" xfId="0" applyNumberFormat="1" applyFont="1" applyFill="1" applyBorder="1" applyAlignment="1">
      <alignment horizontal="center"/>
    </xf>
    <xf numFmtId="14" fontId="20" fillId="0" borderId="1" xfId="0" applyNumberFormat="1" applyFont="1" applyFill="1" applyBorder="1" applyAlignment="1">
      <alignment horizontal="center" vertical="center" shrinkToFit="1"/>
    </xf>
    <xf numFmtId="0" fontId="20" fillId="0" borderId="39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/>
    </xf>
    <xf numFmtId="0" fontId="5" fillId="2" borderId="30" xfId="0" applyFont="1" applyFill="1" applyBorder="1" applyAlignment="1">
      <alignment/>
    </xf>
    <xf numFmtId="0" fontId="17" fillId="3" borderId="21" xfId="0" applyFont="1" applyFill="1" applyBorder="1" applyAlignment="1">
      <alignment horizontal="center"/>
    </xf>
    <xf numFmtId="192" fontId="13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1" sqref="A1:G1"/>
    </sheetView>
  </sheetViews>
  <sheetFormatPr defaultColWidth="9.00390625" defaultRowHeight="13.5"/>
  <cols>
    <col min="1" max="1" width="5.25390625" style="1" customWidth="1"/>
    <col min="2" max="2" width="10.75390625" style="1" customWidth="1"/>
    <col min="3" max="3" width="25.25390625" style="1" customWidth="1"/>
    <col min="4" max="4" width="11.75390625" style="1" customWidth="1"/>
    <col min="5" max="7" width="11.25390625" style="5" customWidth="1"/>
    <col min="8" max="16384" width="9.00390625" style="1" customWidth="1"/>
  </cols>
  <sheetData>
    <row r="1" spans="1:7" ht="18" customHeight="1">
      <c r="A1" s="79" t="s">
        <v>24</v>
      </c>
      <c r="B1" s="79"/>
      <c r="C1" s="79"/>
      <c r="D1" s="79"/>
      <c r="E1" s="79"/>
      <c r="F1" s="79"/>
      <c r="G1" s="79"/>
    </row>
    <row r="2" ht="12" customHeight="1">
      <c r="G2" s="29"/>
    </row>
    <row r="3" spans="1:7" ht="17.25" customHeight="1">
      <c r="A3" s="6"/>
      <c r="B3" s="6" t="s">
        <v>25</v>
      </c>
      <c r="C3" s="6" t="s">
        <v>26</v>
      </c>
      <c r="D3" s="6" t="s">
        <v>0</v>
      </c>
      <c r="E3" s="7" t="s">
        <v>1</v>
      </c>
      <c r="F3" s="7" t="s">
        <v>2</v>
      </c>
      <c r="G3" s="7" t="s">
        <v>3</v>
      </c>
    </row>
    <row r="4" spans="1:7" ht="15" customHeight="1">
      <c r="A4" s="6">
        <v>1</v>
      </c>
      <c r="B4" s="9">
        <v>157</v>
      </c>
      <c r="C4" s="10" t="s">
        <v>28</v>
      </c>
      <c r="D4" s="8">
        <v>8.3</v>
      </c>
      <c r="E4" s="20">
        <v>810</v>
      </c>
      <c r="F4" s="21">
        <v>573</v>
      </c>
      <c r="G4" s="22">
        <v>460</v>
      </c>
    </row>
    <row r="5" spans="1:7" ht="15" customHeight="1">
      <c r="A5" s="6">
        <v>2</v>
      </c>
      <c r="B5" s="9">
        <v>380</v>
      </c>
      <c r="C5" s="13" t="s">
        <v>29</v>
      </c>
      <c r="D5" s="11">
        <v>10.3</v>
      </c>
      <c r="E5" s="20">
        <v>745</v>
      </c>
      <c r="F5" s="21">
        <v>525</v>
      </c>
      <c r="G5" s="22">
        <v>421</v>
      </c>
    </row>
    <row r="6" spans="1:7" ht="15" customHeight="1">
      <c r="A6" s="6">
        <v>3</v>
      </c>
      <c r="B6" s="12">
        <v>1611</v>
      </c>
      <c r="C6" s="13" t="s">
        <v>30</v>
      </c>
      <c r="D6" s="11">
        <v>8.45</v>
      </c>
      <c r="E6" s="20">
        <v>805</v>
      </c>
      <c r="F6" s="21">
        <v>569</v>
      </c>
      <c r="G6" s="22">
        <v>457</v>
      </c>
    </row>
    <row r="7" spans="1:7" ht="15" customHeight="1">
      <c r="A7" s="6">
        <v>4</v>
      </c>
      <c r="B7" s="12">
        <v>1733</v>
      </c>
      <c r="C7" s="13" t="s">
        <v>31</v>
      </c>
      <c r="D7" s="11">
        <v>9.65</v>
      </c>
      <c r="E7" s="23">
        <v>764</v>
      </c>
      <c r="F7" s="24">
        <v>539</v>
      </c>
      <c r="G7" s="25">
        <v>432</v>
      </c>
    </row>
    <row r="8" spans="1:7" ht="15" customHeight="1">
      <c r="A8" s="6"/>
      <c r="B8" s="9"/>
      <c r="C8" s="10"/>
      <c r="D8" s="11"/>
      <c r="E8" s="20"/>
      <c r="F8" s="21"/>
      <c r="G8" s="22"/>
    </row>
    <row r="9" spans="1:7" ht="15" customHeight="1">
      <c r="A9" s="6"/>
      <c r="B9" s="9"/>
      <c r="C9" s="10"/>
      <c r="D9" s="8"/>
      <c r="E9" s="20"/>
      <c r="F9" s="21"/>
      <c r="G9" s="22"/>
    </row>
    <row r="10" spans="1:7" ht="15" customHeight="1">
      <c r="A10" s="6"/>
      <c r="B10" s="14"/>
      <c r="C10" s="10"/>
      <c r="D10" s="11"/>
      <c r="E10" s="20"/>
      <c r="F10" s="21"/>
      <c r="G10" s="22"/>
    </row>
    <row r="11" spans="1:7" ht="15" customHeight="1">
      <c r="A11" s="6"/>
      <c r="B11" s="9"/>
      <c r="C11" s="10"/>
      <c r="D11" s="11"/>
      <c r="E11" s="20"/>
      <c r="F11" s="21"/>
      <c r="G11" s="22"/>
    </row>
    <row r="12" spans="1:7" ht="15" customHeight="1">
      <c r="A12" s="6"/>
      <c r="B12" s="9"/>
      <c r="C12" s="10"/>
      <c r="D12" s="11"/>
      <c r="E12" s="20"/>
      <c r="F12" s="21"/>
      <c r="G12" s="22"/>
    </row>
    <row r="13" spans="1:7" ht="15" customHeight="1">
      <c r="A13" s="6"/>
      <c r="B13" s="12"/>
      <c r="C13" s="13"/>
      <c r="D13" s="8"/>
      <c r="E13" s="20"/>
      <c r="F13" s="21"/>
      <c r="G13" s="22"/>
    </row>
    <row r="14" spans="1:7" ht="15" customHeight="1">
      <c r="A14" s="6"/>
      <c r="B14" s="9"/>
      <c r="C14" s="10"/>
      <c r="D14" s="11"/>
      <c r="E14" s="20"/>
      <c r="F14" s="21"/>
      <c r="G14" s="22"/>
    </row>
    <row r="15" spans="1:7" ht="15" customHeight="1">
      <c r="A15" s="6"/>
      <c r="B15" s="9"/>
      <c r="C15" s="10"/>
      <c r="D15" s="8"/>
      <c r="E15" s="20"/>
      <c r="F15" s="21"/>
      <c r="G15" s="22"/>
    </row>
    <row r="16" spans="1:7" ht="15" customHeight="1">
      <c r="A16" s="6"/>
      <c r="B16" s="9"/>
      <c r="C16" s="10"/>
      <c r="D16" s="11"/>
      <c r="E16" s="20"/>
      <c r="F16" s="21"/>
      <c r="G16" s="22"/>
    </row>
    <row r="17" spans="1:7" ht="15" customHeight="1">
      <c r="A17" s="6"/>
      <c r="B17" s="9"/>
      <c r="C17" s="10"/>
      <c r="D17" s="11"/>
      <c r="E17" s="20"/>
      <c r="F17" s="21"/>
      <c r="G17" s="22"/>
    </row>
    <row r="18" spans="1:7" ht="15" customHeight="1">
      <c r="A18" s="6"/>
      <c r="B18" s="9"/>
      <c r="C18" s="10"/>
      <c r="D18" s="8"/>
      <c r="E18" s="20"/>
      <c r="F18" s="21"/>
      <c r="G18" s="22"/>
    </row>
    <row r="19" spans="1:7" ht="15" customHeight="1">
      <c r="A19" s="6"/>
      <c r="B19" s="9"/>
      <c r="C19" s="10"/>
      <c r="D19" s="8"/>
      <c r="E19" s="20"/>
      <c r="F19" s="21"/>
      <c r="G19" s="22"/>
    </row>
    <row r="20" spans="1:7" ht="15" customHeight="1">
      <c r="A20" s="6"/>
      <c r="B20" s="9"/>
      <c r="C20" s="10"/>
      <c r="D20" s="8"/>
      <c r="E20" s="20"/>
      <c r="F20" s="21"/>
      <c r="G20" s="22"/>
    </row>
    <row r="21" spans="1:7" ht="15" customHeight="1">
      <c r="A21" s="6"/>
      <c r="B21" s="9"/>
      <c r="C21" s="10"/>
      <c r="D21" s="8"/>
      <c r="E21" s="20"/>
      <c r="F21" s="21"/>
      <c r="G21" s="22"/>
    </row>
    <row r="22" spans="1:7" ht="15" customHeight="1">
      <c r="A22" s="6"/>
      <c r="B22" s="9"/>
      <c r="C22" s="10"/>
      <c r="D22" s="11"/>
      <c r="E22" s="20"/>
      <c r="F22" s="21"/>
      <c r="G22" s="22"/>
    </row>
    <row r="23" spans="1:7" ht="15" customHeight="1">
      <c r="A23" s="6"/>
      <c r="B23" s="9"/>
      <c r="C23" s="10"/>
      <c r="D23" s="11"/>
      <c r="E23" s="20"/>
      <c r="F23" s="21"/>
      <c r="G23" s="22"/>
    </row>
    <row r="24" spans="1:7" ht="15" customHeight="1">
      <c r="A24" s="6"/>
      <c r="B24" s="9"/>
      <c r="C24" s="13"/>
      <c r="D24" s="15"/>
      <c r="E24" s="20"/>
      <c r="F24" s="21"/>
      <c r="G24" s="22"/>
    </row>
    <row r="25" spans="1:7" ht="15" customHeight="1">
      <c r="A25" s="6"/>
      <c r="B25" s="9"/>
      <c r="C25" s="10"/>
      <c r="D25" s="8"/>
      <c r="E25" s="20"/>
      <c r="F25" s="21"/>
      <c r="G25" s="22"/>
    </row>
    <row r="26" spans="1:7" ht="15" customHeight="1">
      <c r="A26" s="6"/>
      <c r="B26" s="9"/>
      <c r="C26" s="10"/>
      <c r="D26" s="11"/>
      <c r="E26" s="20"/>
      <c r="F26" s="21"/>
      <c r="G26" s="22"/>
    </row>
    <row r="27" spans="1:7" ht="15" customHeight="1">
      <c r="A27" s="6"/>
      <c r="B27" s="9"/>
      <c r="C27" s="10"/>
      <c r="D27" s="11"/>
      <c r="E27" s="20"/>
      <c r="F27" s="21"/>
      <c r="G27" s="22"/>
    </row>
    <row r="28" spans="1:7" ht="15" customHeight="1">
      <c r="A28" s="6"/>
      <c r="B28" s="9"/>
      <c r="C28" s="10"/>
      <c r="D28" s="11"/>
      <c r="E28" s="20"/>
      <c r="F28" s="21"/>
      <c r="G28" s="22"/>
    </row>
    <row r="29" spans="1:7" ht="15" customHeight="1">
      <c r="A29" s="6"/>
      <c r="B29" s="9"/>
      <c r="C29" s="16"/>
      <c r="D29" s="11"/>
      <c r="E29" s="23"/>
      <c r="F29" s="24"/>
      <c r="G29" s="25"/>
    </row>
    <row r="30" spans="1:7" ht="15" customHeight="1">
      <c r="A30" s="6"/>
      <c r="B30" s="9"/>
      <c r="C30" s="10"/>
      <c r="D30" s="11"/>
      <c r="E30" s="20"/>
      <c r="F30" s="21"/>
      <c r="G30" s="22"/>
    </row>
    <row r="31" spans="1:7" ht="15" customHeight="1" thickBot="1">
      <c r="A31" s="6"/>
      <c r="B31" s="9"/>
      <c r="C31" s="10"/>
      <c r="D31" s="11"/>
      <c r="E31" s="20"/>
      <c r="F31" s="21"/>
      <c r="G31" s="22"/>
    </row>
    <row r="32" spans="1:7" ht="15" customHeight="1">
      <c r="A32" s="6"/>
      <c r="B32" s="9"/>
      <c r="C32" s="10"/>
      <c r="D32" s="11"/>
      <c r="E32" s="17"/>
      <c r="F32" s="18"/>
      <c r="G32" s="19"/>
    </row>
    <row r="33" spans="1:7" ht="15" customHeight="1">
      <c r="A33" s="6"/>
      <c r="B33" s="9"/>
      <c r="C33" s="10"/>
      <c r="D33" s="8"/>
      <c r="E33" s="20"/>
      <c r="F33" s="21"/>
      <c r="G33" s="22"/>
    </row>
    <row r="34" spans="1:7" ht="15" customHeight="1">
      <c r="A34" s="6"/>
      <c r="B34" s="9"/>
      <c r="C34" s="10"/>
      <c r="D34" s="11"/>
      <c r="E34" s="20"/>
      <c r="F34" s="21"/>
      <c r="G34" s="22"/>
    </row>
    <row r="35" spans="1:7" ht="15" customHeight="1">
      <c r="A35" s="6"/>
      <c r="B35" s="9"/>
      <c r="C35" s="10"/>
      <c r="D35" s="11"/>
      <c r="E35" s="20"/>
      <c r="F35" s="21"/>
      <c r="G35" s="22"/>
    </row>
    <row r="36" spans="1:7" ht="15" customHeight="1">
      <c r="A36" s="6"/>
      <c r="B36" s="9"/>
      <c r="C36" s="10"/>
      <c r="D36" s="11"/>
      <c r="E36" s="20"/>
      <c r="F36" s="21"/>
      <c r="G36" s="22"/>
    </row>
    <row r="37" spans="1:7" ht="15" customHeight="1">
      <c r="A37" s="6"/>
      <c r="B37" s="14"/>
      <c r="C37" s="10"/>
      <c r="D37" s="8"/>
      <c r="E37" s="20"/>
      <c r="F37" s="21"/>
      <c r="G37" s="22"/>
    </row>
    <row r="38" spans="1:7" ht="15" customHeight="1">
      <c r="A38" s="6"/>
      <c r="B38" s="9"/>
      <c r="C38" s="10"/>
      <c r="D38" s="11"/>
      <c r="E38" s="20"/>
      <c r="F38" s="21"/>
      <c r="G38" s="22"/>
    </row>
    <row r="39" spans="1:7" ht="15" customHeight="1">
      <c r="A39" s="6"/>
      <c r="B39" s="9"/>
      <c r="C39" s="10"/>
      <c r="D39" s="11"/>
      <c r="E39" s="20"/>
      <c r="F39" s="21"/>
      <c r="G39" s="22"/>
    </row>
    <row r="40" spans="1:7" ht="15" customHeight="1">
      <c r="A40" s="6"/>
      <c r="B40" s="9"/>
      <c r="C40" s="10"/>
      <c r="D40" s="8"/>
      <c r="E40" s="20"/>
      <c r="F40" s="21"/>
      <c r="G40" s="22"/>
    </row>
    <row r="41" spans="1:7" ht="15" customHeight="1">
      <c r="A41" s="6"/>
      <c r="B41" s="9"/>
      <c r="C41" s="10"/>
      <c r="D41" s="11"/>
      <c r="E41" s="20"/>
      <c r="F41" s="21"/>
      <c r="G41" s="22"/>
    </row>
    <row r="42" spans="1:7" ht="15" customHeight="1">
      <c r="A42" s="6"/>
      <c r="B42" s="12"/>
      <c r="C42" s="13"/>
      <c r="D42" s="8"/>
      <c r="E42" s="20"/>
      <c r="F42" s="21"/>
      <c r="G42" s="22"/>
    </row>
    <row r="43" spans="1:7" ht="15" customHeight="1">
      <c r="A43" s="6"/>
      <c r="B43" s="9"/>
      <c r="C43" s="10"/>
      <c r="D43" s="11"/>
      <c r="E43" s="20"/>
      <c r="F43" s="21"/>
      <c r="G43" s="22"/>
    </row>
    <row r="44" spans="1:7" ht="15" customHeight="1">
      <c r="A44" s="6"/>
      <c r="B44" s="9"/>
      <c r="C44" s="10"/>
      <c r="D44" s="11"/>
      <c r="E44" s="20"/>
      <c r="F44" s="21"/>
      <c r="G44" s="22"/>
    </row>
    <row r="45" spans="1:7" ht="15" customHeight="1">
      <c r="A45" s="6"/>
      <c r="B45" s="9"/>
      <c r="C45" s="10"/>
      <c r="D45" s="11"/>
      <c r="E45" s="20"/>
      <c r="F45" s="21"/>
      <c r="G45" s="22"/>
    </row>
    <row r="46" spans="1:7" ht="15" customHeight="1">
      <c r="A46" s="6"/>
      <c r="B46" s="35"/>
      <c r="C46" s="37"/>
      <c r="D46" s="39"/>
      <c r="E46" s="30"/>
      <c r="F46" s="31"/>
      <c r="G46" s="32"/>
    </row>
    <row r="47" spans="1:7" ht="15" customHeight="1">
      <c r="A47" s="6"/>
      <c r="B47" s="9"/>
      <c r="C47" s="10"/>
      <c r="D47" s="11"/>
      <c r="E47" s="20"/>
      <c r="F47" s="21"/>
      <c r="G47" s="22"/>
    </row>
    <row r="48" spans="1:7" ht="15">
      <c r="A48" s="6"/>
      <c r="B48" s="12"/>
      <c r="C48" s="13"/>
      <c r="D48" s="8"/>
      <c r="E48" s="20"/>
      <c r="F48" s="21"/>
      <c r="G48" s="22"/>
    </row>
    <row r="49" spans="1:7" ht="15">
      <c r="A49" s="6"/>
      <c r="B49" s="12"/>
      <c r="C49" s="13"/>
      <c r="D49" s="8"/>
      <c r="E49" s="20"/>
      <c r="F49" s="21"/>
      <c r="G49" s="22"/>
    </row>
    <row r="50" spans="1:7" ht="15">
      <c r="A50" s="6"/>
      <c r="B50" s="9"/>
      <c r="C50" s="10"/>
      <c r="D50" s="11"/>
      <c r="E50" s="20"/>
      <c r="F50" s="21"/>
      <c r="G50" s="22"/>
    </row>
    <row r="51" spans="1:7" ht="15">
      <c r="A51" s="6"/>
      <c r="B51" s="9"/>
      <c r="C51" s="10"/>
      <c r="D51" s="11"/>
      <c r="E51" s="20"/>
      <c r="F51" s="21"/>
      <c r="G51" s="22"/>
    </row>
    <row r="52" spans="1:7" ht="15">
      <c r="A52" s="6"/>
      <c r="B52" s="9"/>
      <c r="C52" s="10"/>
      <c r="D52" s="11"/>
      <c r="E52" s="20"/>
      <c r="F52" s="21"/>
      <c r="G52" s="22"/>
    </row>
    <row r="53" spans="1:7" ht="15">
      <c r="A53" s="6"/>
      <c r="B53" s="9"/>
      <c r="C53" s="10"/>
      <c r="D53" s="11"/>
      <c r="E53" s="20"/>
      <c r="F53" s="21"/>
      <c r="G53" s="22"/>
    </row>
    <row r="54" spans="1:7" ht="15">
      <c r="A54" s="6"/>
      <c r="B54" s="9"/>
      <c r="C54" s="10"/>
      <c r="D54" s="11"/>
      <c r="E54" s="20"/>
      <c r="F54" s="21"/>
      <c r="G54" s="22"/>
    </row>
    <row r="55" spans="1:7" ht="15">
      <c r="A55" s="6"/>
      <c r="B55" s="9"/>
      <c r="C55" s="10"/>
      <c r="D55" s="8"/>
      <c r="E55" s="20"/>
      <c r="F55" s="21"/>
      <c r="G55" s="22"/>
    </row>
    <row r="56" spans="1:7" ht="15">
      <c r="A56" s="6"/>
      <c r="B56" s="13"/>
      <c r="C56" s="10"/>
      <c r="D56" s="11"/>
      <c r="E56" s="20"/>
      <c r="F56" s="21"/>
      <c r="G56" s="22"/>
    </row>
    <row r="57" spans="1:7" ht="15">
      <c r="A57" s="6"/>
      <c r="B57" s="13"/>
      <c r="C57" s="10"/>
      <c r="D57" s="8"/>
      <c r="E57" s="20"/>
      <c r="F57" s="21"/>
      <c r="G57" s="22"/>
    </row>
    <row r="58" spans="1:7" ht="15">
      <c r="A58" s="6"/>
      <c r="B58" s="9"/>
      <c r="C58" s="10"/>
      <c r="D58" s="8"/>
      <c r="E58" s="26"/>
      <c r="F58" s="27"/>
      <c r="G58" s="28"/>
    </row>
    <row r="59" spans="1:7" ht="14.25">
      <c r="A59" s="33"/>
      <c r="B59" s="34"/>
      <c r="C59" s="36"/>
      <c r="D59" s="38"/>
      <c r="E59" s="20"/>
      <c r="F59" s="21"/>
      <c r="G59" s="22"/>
    </row>
  </sheetData>
  <mergeCells count="1">
    <mergeCell ref="A1:G1"/>
  </mergeCells>
  <printOptions/>
  <pageMargins left="0.7874015748031497" right="0.36" top="0.2" bottom="0.16" header="0.3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0" zoomScaleNormal="90" workbookViewId="0" topLeftCell="A1">
      <selection activeCell="O16" sqref="O16"/>
    </sheetView>
  </sheetViews>
  <sheetFormatPr defaultColWidth="9.00390625" defaultRowHeight="13.5"/>
  <cols>
    <col min="1" max="1" width="7.25390625" style="2" customWidth="1"/>
    <col min="2" max="2" width="8.625" style="2" customWidth="1"/>
    <col min="3" max="3" width="28.25390625" style="2" customWidth="1"/>
    <col min="4" max="4" width="8.375" style="2" customWidth="1"/>
    <col min="5" max="5" width="6.00390625" style="2" customWidth="1"/>
    <col min="6" max="6" width="16.25390625" style="2" customWidth="1"/>
    <col min="7" max="7" width="10.75390625" style="2" customWidth="1"/>
    <col min="8" max="8" width="6.50390625" style="2" customWidth="1"/>
    <col min="9" max="9" width="6.25390625" style="2" customWidth="1"/>
    <col min="10" max="10" width="9.625" style="2" customWidth="1"/>
    <col min="11" max="11" width="8.625" style="2" customWidth="1"/>
    <col min="12" max="12" width="10.75390625" style="2" customWidth="1"/>
    <col min="13" max="13" width="18.75390625" style="2" customWidth="1"/>
    <col min="14" max="14" width="1.12109375" style="2" customWidth="1"/>
    <col min="15" max="15" width="8.375" style="2" customWidth="1"/>
    <col min="16" max="16384" width="9.00390625" style="2" customWidth="1"/>
  </cols>
  <sheetData>
    <row r="1" spans="1:14" ht="15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43"/>
    </row>
    <row r="2" spans="1:14" ht="15">
      <c r="A2" s="76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43"/>
    </row>
    <row r="3" spans="1:14" ht="15">
      <c r="A3" s="76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43"/>
    </row>
    <row r="4" spans="1:14" ht="18.75" customHeight="1">
      <c r="A4" s="76"/>
      <c r="B4" s="77"/>
      <c r="C4" s="100" t="s">
        <v>33</v>
      </c>
      <c r="D4" s="100"/>
      <c r="E4" s="100"/>
      <c r="F4" s="100"/>
      <c r="G4" s="100"/>
      <c r="H4" s="100"/>
      <c r="I4" s="78"/>
      <c r="J4" s="78"/>
      <c r="K4" s="109" t="s">
        <v>37</v>
      </c>
      <c r="L4" s="109">
        <v>40488</v>
      </c>
      <c r="M4" s="114">
        <v>40488.4375</v>
      </c>
      <c r="N4" s="43"/>
    </row>
    <row r="5" spans="1:14" ht="18.75" customHeight="1">
      <c r="A5" s="76"/>
      <c r="B5" s="101" t="s">
        <v>27</v>
      </c>
      <c r="C5" s="101"/>
      <c r="D5" s="101"/>
      <c r="E5" s="101"/>
      <c r="F5" s="101"/>
      <c r="G5" s="101"/>
      <c r="H5" s="101"/>
      <c r="I5" s="101"/>
      <c r="J5" s="43"/>
      <c r="K5" s="116">
        <v>65</v>
      </c>
      <c r="L5" s="110" t="s">
        <v>4</v>
      </c>
      <c r="M5" s="115" t="s">
        <v>36</v>
      </c>
      <c r="N5" s="43"/>
    </row>
    <row r="6" spans="1:14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43"/>
    </row>
    <row r="7" spans="1:14" s="3" customFormat="1" ht="16.5" customHeight="1">
      <c r="A7" s="70" t="s">
        <v>5</v>
      </c>
      <c r="B7" s="70" t="s">
        <v>6</v>
      </c>
      <c r="C7" s="70" t="s">
        <v>7</v>
      </c>
      <c r="D7" s="70" t="s">
        <v>8</v>
      </c>
      <c r="E7" s="70" t="s">
        <v>9</v>
      </c>
      <c r="F7" s="70" t="s">
        <v>10</v>
      </c>
      <c r="G7" s="70" t="s">
        <v>11</v>
      </c>
      <c r="H7" s="70" t="s">
        <v>12</v>
      </c>
      <c r="I7" s="70" t="s">
        <v>13</v>
      </c>
      <c r="J7" s="70" t="s">
        <v>14</v>
      </c>
      <c r="K7" s="70" t="s">
        <v>15</v>
      </c>
      <c r="L7" s="70" t="s">
        <v>16</v>
      </c>
      <c r="M7" s="102"/>
      <c r="N7" s="113"/>
    </row>
    <row r="8" spans="1:14" s="4" customFormat="1" ht="13.5" customHeight="1">
      <c r="A8" s="71"/>
      <c r="B8" s="72" t="s">
        <v>17</v>
      </c>
      <c r="C8" s="71"/>
      <c r="D8" s="73" t="s">
        <v>18</v>
      </c>
      <c r="E8" s="73"/>
      <c r="F8" s="72" t="s">
        <v>19</v>
      </c>
      <c r="G8" s="73" t="s">
        <v>20</v>
      </c>
      <c r="H8" s="72" t="s">
        <v>35</v>
      </c>
      <c r="I8" s="73" t="s">
        <v>21</v>
      </c>
      <c r="J8" s="73" t="s">
        <v>20</v>
      </c>
      <c r="K8" s="73" t="s">
        <v>22</v>
      </c>
      <c r="L8" s="73" t="s">
        <v>23</v>
      </c>
      <c r="M8" s="103"/>
      <c r="N8" s="104"/>
    </row>
    <row r="9" spans="1:14" s="3" customFormat="1" ht="24" customHeight="1">
      <c r="A9" s="68">
        <v>1</v>
      </c>
      <c r="B9" s="46">
        <v>157</v>
      </c>
      <c r="C9" s="47" t="str">
        <f>IF(ISBLANK(B9),"",VLOOKUP(B9,'各艇ﾃﾞｰﾀ'!$B$4:$G$51,2,FALSE))</f>
        <v>Blue Ribbon  (Seam31)</v>
      </c>
      <c r="D9" s="48">
        <f>IF(ISBLANK(B9),"",VLOOKUP(B9,'各艇ﾃﾞｰﾀ'!$B$4:$G$49,3,FALSE))</f>
        <v>8.3</v>
      </c>
      <c r="E9" s="49">
        <v>1</v>
      </c>
      <c r="F9" s="107">
        <v>40489.10424768519</v>
      </c>
      <c r="G9" s="46">
        <f>(F9-$M$4)*86400.049</f>
        <v>57607.032670806075</v>
      </c>
      <c r="H9" s="46">
        <f>IF(ISBLANK(B9),"",VLOOKUP(B9,'各艇ﾃﾞｰﾀ'!$B$4:$G$49,4,FALSE))</f>
        <v>810</v>
      </c>
      <c r="I9" s="50">
        <v>0</v>
      </c>
      <c r="J9" s="46">
        <f>G9-H9*$K$5</f>
        <v>4957.032670806075</v>
      </c>
      <c r="K9" s="51">
        <f>(J9-$J$9)/$K$5</f>
        <v>0</v>
      </c>
      <c r="L9" s="48">
        <f>$K$5/(G9/3600)</f>
        <v>4.062004049699748</v>
      </c>
      <c r="M9" s="105"/>
      <c r="N9" s="106"/>
    </row>
    <row r="10" spans="1:14" s="3" customFormat="1" ht="24" customHeight="1">
      <c r="A10" s="69">
        <v>2</v>
      </c>
      <c r="B10" s="52">
        <v>1733</v>
      </c>
      <c r="C10" s="53" t="str">
        <f>IF(ISBLANK(B10),"",VLOOKUP(B10,'各艇ﾃﾞｰﾀ'!$B$4:$G$51,2,FALSE))</f>
        <v>UFO  (DAD-35)</v>
      </c>
      <c r="D10" s="54">
        <f>IF(ISBLANK(B10),"",VLOOKUP(B10,'各艇ﾃﾞｰﾀ'!$B$4:$G$49,3,FALSE))</f>
        <v>9.65</v>
      </c>
      <c r="E10" s="55">
        <v>2</v>
      </c>
      <c r="F10" s="108">
        <v>40489.13140046296</v>
      </c>
      <c r="G10" s="52">
        <f>(F10-$M$4)*86400.049</f>
        <v>59953.03400089265</v>
      </c>
      <c r="H10" s="52">
        <f>IF(ISBLANK(B10),"",VLOOKUP(B10,'各艇ﾃﾞｰﾀ'!$B$4:$G$49,4,FALSE))</f>
        <v>764</v>
      </c>
      <c r="I10" s="56">
        <v>0</v>
      </c>
      <c r="J10" s="52">
        <f>G10-H10*$K$5</f>
        <v>10293.03400089265</v>
      </c>
      <c r="K10" s="57">
        <f>(J10-$J$9)/$K$5</f>
        <v>82.0923281551781</v>
      </c>
      <c r="L10" s="54">
        <f>$K$5/(G10/3600)</f>
        <v>3.9030551814361214</v>
      </c>
      <c r="M10" s="89"/>
      <c r="N10" s="90"/>
    </row>
    <row r="11" spans="1:14" s="3" customFormat="1" ht="24" customHeight="1">
      <c r="A11" s="69">
        <v>3</v>
      </c>
      <c r="B11" s="52">
        <v>380</v>
      </c>
      <c r="C11" s="53" t="str">
        <f>IF(ISBLANK(B11),"",VLOOKUP(B11,'各艇ﾃﾞｰﾀ'!$B$4:$G$51,2,FALSE))</f>
        <v>Thetis 4  (First40.7)</v>
      </c>
      <c r="D11" s="54">
        <f>IF(ISBLANK(B11),"",VLOOKUP(B11,'各艇ﾃﾞｰﾀ'!$B$4:$G$49,3,FALSE))</f>
        <v>10.3</v>
      </c>
      <c r="E11" s="55">
        <v>3</v>
      </c>
      <c r="F11" s="108">
        <v>40489.13234953704</v>
      </c>
      <c r="G11" s="52">
        <f>(F11-$M$4)*86400.049</f>
        <v>60035.034047706475</v>
      </c>
      <c r="H11" s="52">
        <f>IF(ISBLANK(B11),"",VLOOKUP(B11,'各艇ﾃﾞｰﾀ'!$B$4:$G$49,4,FALSE))</f>
        <v>745</v>
      </c>
      <c r="I11" s="56">
        <v>0</v>
      </c>
      <c r="J11" s="52">
        <f>G11-H11*$K$5</f>
        <v>11610.034047706475</v>
      </c>
      <c r="K11" s="57">
        <f>(J11-$J$9)/$K$5</f>
        <v>102.35386733692923</v>
      </c>
      <c r="L11" s="54">
        <f>$K$5/(G11/3600)</f>
        <v>3.8977241157896794</v>
      </c>
      <c r="M11" s="89"/>
      <c r="N11" s="90"/>
    </row>
    <row r="12" spans="1:14" s="3" customFormat="1" ht="24" customHeight="1">
      <c r="A12" s="69">
        <v>4</v>
      </c>
      <c r="B12" s="52">
        <v>1611</v>
      </c>
      <c r="C12" s="53" t="str">
        <f>IF(ISBLANK(B12),"",VLOOKUP(B12,'各艇ﾃﾞｰﾀ'!$B$4:$G$51,2,FALSE))</f>
        <v>NEPTUNEⅩⅡ (X-34)</v>
      </c>
      <c r="D12" s="54">
        <f>IF(ISBLANK(B12),"",VLOOKUP(B12,'各艇ﾃﾞｰﾀ'!$B$4:$G$49,3,FALSE))</f>
        <v>8.45</v>
      </c>
      <c r="E12" s="55">
        <v>4</v>
      </c>
      <c r="F12" s="108">
        <v>40489.189722222225</v>
      </c>
      <c r="G12" s="52">
        <f>(F12-$M$4)*86400.049</f>
        <v>64992.03685913755</v>
      </c>
      <c r="H12" s="52">
        <f>IF(ISBLANK(B12),"",VLOOKUP(B12,'各艇ﾃﾞｰﾀ'!$B$4:$G$49,4,FALSE))</f>
        <v>805</v>
      </c>
      <c r="I12" s="56">
        <v>0</v>
      </c>
      <c r="J12" s="52">
        <f>G12-H12*$K$5</f>
        <v>12667.036859137552</v>
      </c>
      <c r="K12" s="57">
        <f>(J12-$J$9)/$K$5</f>
        <v>118.61544905125349</v>
      </c>
      <c r="L12" s="54">
        <f>$K$5/(G12/3600)</f>
        <v>3.6004410895317362</v>
      </c>
      <c r="M12" s="89"/>
      <c r="N12" s="90"/>
    </row>
    <row r="13" spans="1:14" s="3" customFormat="1" ht="24" customHeight="1">
      <c r="A13" s="44"/>
      <c r="B13" s="52"/>
      <c r="C13" s="53"/>
      <c r="D13" s="54"/>
      <c r="E13" s="55"/>
      <c r="F13" s="40"/>
      <c r="G13" s="52"/>
      <c r="H13" s="52"/>
      <c r="I13" s="56"/>
      <c r="J13" s="52"/>
      <c r="K13" s="57"/>
      <c r="L13" s="54"/>
      <c r="M13" s="89"/>
      <c r="N13" s="90"/>
    </row>
    <row r="14" spans="1:14" s="3" customFormat="1" ht="24" customHeight="1">
      <c r="A14" s="44"/>
      <c r="B14" s="52"/>
      <c r="C14" s="53"/>
      <c r="D14" s="54"/>
      <c r="E14" s="55"/>
      <c r="F14" s="40"/>
      <c r="G14" s="52"/>
      <c r="H14" s="52"/>
      <c r="I14" s="56"/>
      <c r="J14" s="52"/>
      <c r="K14" s="57"/>
      <c r="L14" s="54"/>
      <c r="M14" s="89"/>
      <c r="N14" s="90"/>
    </row>
    <row r="15" spans="1:14" s="3" customFormat="1" ht="24" customHeight="1">
      <c r="A15" s="44"/>
      <c r="B15" s="52"/>
      <c r="C15" s="53"/>
      <c r="D15" s="54"/>
      <c r="E15" s="55"/>
      <c r="F15" s="40"/>
      <c r="G15" s="52"/>
      <c r="H15" s="52"/>
      <c r="I15" s="56"/>
      <c r="J15" s="52"/>
      <c r="K15" s="57"/>
      <c r="L15" s="54"/>
      <c r="M15" s="89"/>
      <c r="N15" s="90"/>
    </row>
    <row r="16" spans="1:14" s="3" customFormat="1" ht="24" customHeight="1">
      <c r="A16" s="44"/>
      <c r="B16" s="52"/>
      <c r="C16" s="53"/>
      <c r="D16" s="54"/>
      <c r="E16" s="65"/>
      <c r="F16" s="42"/>
      <c r="G16" s="52"/>
      <c r="H16" s="52"/>
      <c r="I16" s="56"/>
      <c r="J16" s="66"/>
      <c r="K16" s="67"/>
      <c r="L16" s="64"/>
      <c r="M16" s="89"/>
      <c r="N16" s="90"/>
    </row>
    <row r="17" spans="1:14" s="3" customFormat="1" ht="24" customHeight="1">
      <c r="A17" s="44"/>
      <c r="B17" s="52"/>
      <c r="C17" s="53"/>
      <c r="D17" s="54"/>
      <c r="E17" s="65"/>
      <c r="F17" s="42"/>
      <c r="G17" s="52"/>
      <c r="H17" s="52"/>
      <c r="I17" s="56"/>
      <c r="J17" s="66"/>
      <c r="K17" s="67"/>
      <c r="L17" s="64"/>
      <c r="M17" s="89"/>
      <c r="N17" s="90"/>
    </row>
    <row r="18" spans="1:14" s="3" customFormat="1" ht="24" customHeight="1">
      <c r="A18" s="45"/>
      <c r="B18" s="58"/>
      <c r="C18" s="59"/>
      <c r="D18" s="60"/>
      <c r="E18" s="61"/>
      <c r="F18" s="41"/>
      <c r="G18" s="58"/>
      <c r="H18" s="58"/>
      <c r="I18" s="62"/>
      <c r="J18" s="58"/>
      <c r="K18" s="63"/>
      <c r="L18" s="60"/>
      <c r="M18" s="91"/>
      <c r="N18" s="92"/>
    </row>
    <row r="19" spans="1:14" ht="32.25" customHeight="1">
      <c r="A19" s="93" t="s">
        <v>32</v>
      </c>
      <c r="B19" s="94"/>
      <c r="C19" s="94"/>
      <c r="D19" s="97" t="s">
        <v>34</v>
      </c>
      <c r="E19" s="97"/>
      <c r="F19" s="97"/>
      <c r="G19" s="97"/>
      <c r="H19" s="97"/>
      <c r="I19" s="80"/>
      <c r="J19" s="81"/>
      <c r="K19" s="81"/>
      <c r="L19" s="81"/>
      <c r="M19" s="81"/>
      <c r="N19" s="82"/>
    </row>
    <row r="20" spans="1:14" ht="32.25" customHeight="1">
      <c r="A20" s="95"/>
      <c r="B20" s="95"/>
      <c r="C20" s="95"/>
      <c r="D20" s="98"/>
      <c r="E20" s="98"/>
      <c r="F20" s="98"/>
      <c r="G20" s="98"/>
      <c r="H20" s="98"/>
      <c r="I20" s="83"/>
      <c r="J20" s="84"/>
      <c r="K20" s="84"/>
      <c r="L20" s="84"/>
      <c r="M20" s="84"/>
      <c r="N20" s="85"/>
    </row>
    <row r="21" spans="1:14" ht="32.25" customHeight="1">
      <c r="A21" s="95"/>
      <c r="B21" s="95"/>
      <c r="C21" s="95"/>
      <c r="D21" s="98"/>
      <c r="E21" s="98"/>
      <c r="F21" s="98"/>
      <c r="G21" s="98"/>
      <c r="H21" s="98"/>
      <c r="I21" s="83"/>
      <c r="J21" s="84"/>
      <c r="K21" s="84"/>
      <c r="L21" s="84"/>
      <c r="M21" s="84"/>
      <c r="N21" s="85"/>
    </row>
    <row r="22" spans="1:14" ht="52.5" customHeight="1">
      <c r="A22" s="95"/>
      <c r="B22" s="95"/>
      <c r="C22" s="95"/>
      <c r="D22" s="98"/>
      <c r="E22" s="98"/>
      <c r="F22" s="98"/>
      <c r="G22" s="98"/>
      <c r="H22" s="98"/>
      <c r="I22" s="83"/>
      <c r="J22" s="84"/>
      <c r="K22" s="84"/>
      <c r="L22" s="84"/>
      <c r="M22" s="84"/>
      <c r="N22" s="85"/>
    </row>
    <row r="23" spans="1:14" ht="65.25" customHeight="1">
      <c r="A23" s="95"/>
      <c r="B23" s="95"/>
      <c r="C23" s="95"/>
      <c r="D23" s="98"/>
      <c r="E23" s="98"/>
      <c r="F23" s="98"/>
      <c r="G23" s="98"/>
      <c r="H23" s="98"/>
      <c r="I23" s="83"/>
      <c r="J23" s="84"/>
      <c r="K23" s="84"/>
      <c r="L23" s="84"/>
      <c r="M23" s="84"/>
      <c r="N23" s="85"/>
    </row>
    <row r="24" spans="1:14" ht="32.25" customHeight="1">
      <c r="A24" s="96"/>
      <c r="B24" s="96"/>
      <c r="C24" s="96"/>
      <c r="D24" s="99"/>
      <c r="E24" s="99"/>
      <c r="F24" s="99"/>
      <c r="G24" s="99"/>
      <c r="H24" s="99"/>
      <c r="I24" s="86"/>
      <c r="J24" s="87"/>
      <c r="K24" s="87"/>
      <c r="L24" s="87"/>
      <c r="M24" s="87"/>
      <c r="N24" s="88"/>
    </row>
  </sheetData>
  <mergeCells count="17">
    <mergeCell ref="M11:N11"/>
    <mergeCell ref="A19:C24"/>
    <mergeCell ref="D19:H24"/>
    <mergeCell ref="C4:H4"/>
    <mergeCell ref="M10:N10"/>
    <mergeCell ref="B5:I5"/>
    <mergeCell ref="M7:N7"/>
    <mergeCell ref="M8:N8"/>
    <mergeCell ref="M9:N9"/>
    <mergeCell ref="M12:N12"/>
    <mergeCell ref="I19:N24"/>
    <mergeCell ref="M16:N16"/>
    <mergeCell ref="M17:N17"/>
    <mergeCell ref="M13:N13"/>
    <mergeCell ref="M14:N14"/>
    <mergeCell ref="M15:N15"/>
    <mergeCell ref="M18:N18"/>
  </mergeCells>
  <printOptions/>
  <pageMargins left="0.31" right="0.26" top="0.42" bottom="0.27" header="0.1" footer="0.42"/>
  <pageSetup horizontalDpi="200" verticalDpi="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小網代ヨットクラブﾚｰｽ委員会</dc:creator>
  <cp:keywords/>
  <dc:description/>
  <cp:lastModifiedBy>Hiro</cp:lastModifiedBy>
  <cp:lastPrinted>2010-11-07T11:16:54Z</cp:lastPrinted>
  <dcterms:created xsi:type="dcterms:W3CDTF">1998-12-28T05:38:36Z</dcterms:created>
  <dcterms:modified xsi:type="dcterms:W3CDTF">2010-11-07T11:17:08Z</dcterms:modified>
  <cp:category/>
  <cp:version/>
  <cp:contentType/>
  <cp:contentStatus/>
</cp:coreProperties>
</file>